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6C1401E6-92A2-41B5-93D8-0E2E14CD557D}" xr6:coauthVersionLast="47" xr6:coauthVersionMax="47" xr10:uidLastSave="{00000000-0000-0000-0000-000000000000}"/>
  <bookViews>
    <workbookView xWindow="28680" yWindow="-120" windowWidth="29040" windowHeight="17640" xr2:uid="{3C72EBAE-8200-4087-84B1-AC96733FA5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I33" i="1"/>
  <c r="I32" i="1"/>
  <c r="I31" i="1"/>
  <c r="I30" i="1"/>
  <c r="I29" i="1"/>
  <c r="I28" i="1"/>
  <c r="I27" i="1"/>
  <c r="I26" i="1"/>
  <c r="I25" i="1"/>
  <c r="I24" i="1"/>
  <c r="D24" i="1"/>
  <c r="B24" i="1"/>
  <c r="D23" i="1"/>
  <c r="I23" i="1" s="1"/>
  <c r="B23" i="1"/>
  <c r="D22" i="1"/>
  <c r="B22" i="1"/>
  <c r="B34" i="1" s="1"/>
  <c r="J17" i="1"/>
  <c r="I17" i="1"/>
  <c r="H17" i="1"/>
  <c r="G17" i="1"/>
  <c r="E17" i="1"/>
  <c r="D17" i="1"/>
  <c r="B17" i="1"/>
  <c r="K16" i="1"/>
  <c r="K15" i="1"/>
  <c r="K14" i="1"/>
  <c r="K13" i="1"/>
  <c r="K12" i="1"/>
  <c r="K11" i="1"/>
  <c r="K10" i="1"/>
  <c r="K9" i="1"/>
  <c r="K8" i="1"/>
  <c r="K7" i="1"/>
  <c r="F6" i="1"/>
  <c r="F17" i="1" s="1"/>
  <c r="C6" i="1"/>
  <c r="C17" i="1" s="1"/>
  <c r="K5" i="1"/>
  <c r="I22" i="1" l="1"/>
  <c r="I34" i="1" s="1"/>
  <c r="K6" i="1"/>
  <c r="K17" i="1" s="1"/>
  <c r="D34" i="1"/>
</calcChain>
</file>

<file path=xl/sharedStrings.xml><?xml version="1.0" encoding="utf-8"?>
<sst xmlns="http://schemas.openxmlformats.org/spreadsheetml/2006/main" count="53" uniqueCount="37">
  <si>
    <t>Collections Workbook / Annual Collections - CY 2024</t>
  </si>
  <si>
    <t>Recoupment NOT Included</t>
  </si>
  <si>
    <t>AF</t>
  </si>
  <si>
    <t>COLLECTIONS BY PROGRAM</t>
  </si>
  <si>
    <t>CY 2024</t>
  </si>
  <si>
    <t>MONTH</t>
  </si>
  <si>
    <t>AFDC</t>
  </si>
  <si>
    <t>FS</t>
  </si>
  <si>
    <t>MA</t>
  </si>
  <si>
    <t>CC</t>
  </si>
  <si>
    <t>WW</t>
  </si>
  <si>
    <t>Levy
Col Fee</t>
  </si>
  <si>
    <t>Warrant Fee</t>
  </si>
  <si>
    <t>CCP</t>
  </si>
  <si>
    <t>JAL</t>
  </si>
  <si>
    <t>TOTAL</t>
  </si>
  <si>
    <t>JAN, 24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</si>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</sst>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3" fontId="3" fillId="0" borderId="0" xfId="3" applyFont="1" applyBorder="1" applyAlignment="1">
      <alignment horizontal="right" wrapText="1"/>
    </xf>
    <xf numFmtId="164" fontId="3" fillId="0" borderId="0" xfId="3" applyNumberFormat="1" applyFont="1" applyBorder="1" applyAlignment="1">
      <alignment horizontal="right" wrapText="1"/>
    </xf>
    <xf numFmtId="4" fontId="3" fillId="0" borderId="10" xfId="4" applyNumberFormat="1" applyFont="1" applyBorder="1" applyAlignment="1">
      <alignment horizontal="right" wrapText="1"/>
    </xf>
    <xf numFmtId="43" fontId="3" fillId="0" borderId="6" xfId="0" applyNumberFormat="1" applyFont="1" applyBorder="1" applyAlignment="1">
      <alignment wrapText="1"/>
    </xf>
    <xf numFmtId="43" fontId="3" fillId="0" borderId="0" xfId="0" applyNumberFormat="1" applyFont="1" applyAlignment="1">
      <alignment horizontal="right" wrapText="1"/>
    </xf>
    <xf numFmtId="164" fontId="3" fillId="0" borderId="0" xfId="2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0" borderId="0" xfId="1" applyFont="1"/>
    <xf numFmtId="0" fontId="4" fillId="0" borderId="0" xfId="0" applyFont="1"/>
    <xf numFmtId="43" fontId="3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3" applyFont="1" applyBorder="1" applyAlignment="1">
      <alignment wrapText="1"/>
    </xf>
    <xf numFmtId="43" fontId="3" fillId="0" borderId="0" xfId="3" applyFont="1" applyBorder="1" applyAlignment="1"/>
    <xf numFmtId="2" fontId="3" fillId="0" borderId="0" xfId="3" applyNumberFormat="1" applyFont="1" applyFill="1" applyBorder="1" applyAlignment="1"/>
    <xf numFmtId="43" fontId="3" fillId="0" borderId="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43" fontId="3" fillId="0" borderId="0" xfId="1" applyFont="1" applyBorder="1" applyAlignment="1">
      <alignment wrapText="1"/>
    </xf>
    <xf numFmtId="43" fontId="3" fillId="0" borderId="0" xfId="1" applyFont="1" applyBorder="1" applyAlignment="1"/>
    <xf numFmtId="43" fontId="3" fillId="0" borderId="0" xfId="1" applyFont="1" applyAlignment="1"/>
    <xf numFmtId="2" fontId="3" fillId="0" borderId="0" xfId="1" applyNumberFormat="1" applyFont="1" applyFill="1" applyBorder="1" applyAlignment="1"/>
    <xf numFmtId="43" fontId="3" fillId="0" borderId="0" xfId="0" applyNumberFormat="1" applyFont="1" applyAlignment="1">
      <alignment wrapText="1" readingOrder="1"/>
    </xf>
    <xf numFmtId="43" fontId="3" fillId="0" borderId="0" xfId="0" applyNumberFormat="1" applyFont="1" applyAlignment="1">
      <alignment readingOrder="1"/>
    </xf>
    <xf numFmtId="43" fontId="3" fillId="0" borderId="0" xfId="0" applyNumberFormat="1" applyFont="1" applyAlignment="1">
      <alignment horizontal="right"/>
    </xf>
    <xf numFmtId="164" fontId="0" fillId="0" borderId="0" xfId="0" applyNumberFormat="1"/>
    <xf numFmtId="43" fontId="3" fillId="0" borderId="0" xfId="1" applyFont="1" applyBorder="1" applyAlignment="1">
      <alignment wrapText="1" readingOrder="1"/>
    </xf>
    <xf numFmtId="43" fontId="3" fillId="0" borderId="0" xfId="1" applyFont="1" applyBorder="1" applyAlignment="1">
      <alignment readingOrder="1"/>
    </xf>
    <xf numFmtId="43" fontId="3" fillId="0" borderId="0" xfId="1" applyFont="1" applyAlignment="1">
      <alignment horizontal="right"/>
    </xf>
    <xf numFmtId="2" fontId="3" fillId="0" borderId="0" xfId="1" applyNumberFormat="1" applyFont="1" applyFill="1" applyBorder="1" applyAlignment="1">
      <alignment wrapText="1"/>
    </xf>
    <xf numFmtId="43" fontId="0" fillId="0" borderId="0" xfId="0" applyNumberFormat="1"/>
    <xf numFmtId="43" fontId="3" fillId="0" borderId="0" xfId="1" applyFont="1" applyBorder="1" applyAlignment="1">
      <alignment horizontal="right" wrapText="1"/>
    </xf>
    <xf numFmtId="2" fontId="3" fillId="0" borderId="0" xfId="2" applyNumberFormat="1" applyFont="1" applyFill="1" applyBorder="1" applyAlignment="1"/>
    <xf numFmtId="43" fontId="3" fillId="0" borderId="0" xfId="0" applyNumberFormat="1" applyFont="1" applyAlignment="1">
      <alignment horizontal="center"/>
    </xf>
    <xf numFmtId="43" fontId="3" fillId="0" borderId="3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2" applyFont="1" applyBorder="1"/>
    <xf numFmtId="164" fontId="2" fillId="0" borderId="9" xfId="0" applyNumberFormat="1" applyFont="1" applyBorder="1" applyAlignment="1">
      <alignment horizontal="right" wrapText="1"/>
    </xf>
  </cellXfs>
  <cellStyles count="5">
    <cellStyle name="Comma" xfId="1" builtinId="3"/>
    <cellStyle name="Comma 4" xfId="3" xr:uid="{88FDE200-EDA9-4A73-8ACF-B58560E8FC76}"/>
    <cellStyle name="Currency" xfId="2" builtinId="4"/>
    <cellStyle name="Normal" xfId="0" builtinId="0"/>
    <cellStyle name="Normal 2" xfId="4" xr:uid="{D6B503EA-8479-4B86-9D46-312EC594B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67AD-0C50-4900-8018-6A0D2362A5F1}">
  <dimension ref="A1:L42"/>
  <sheetViews>
    <sheetView tabSelected="1" workbookViewId="0">
      <selection activeCell="E17" sqref="E17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3" t="s">
        <v>2</v>
      </c>
      <c r="K1" s="4">
        <v>45385</v>
      </c>
    </row>
    <row r="2" spans="1:1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8" t="s">
        <v>4</v>
      </c>
    </row>
    <row r="4" spans="1:11" ht="30" x14ac:dyDescent="0.2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</row>
    <row r="5" spans="1:11" x14ac:dyDescent="0.25">
      <c r="A5" s="12" t="s">
        <v>16</v>
      </c>
      <c r="B5" s="13">
        <v>5758.37</v>
      </c>
      <c r="C5" s="13">
        <v>163588.10999999999</v>
      </c>
      <c r="D5" s="13">
        <v>208456.98</v>
      </c>
      <c r="E5" s="13">
        <v>87282.47</v>
      </c>
      <c r="F5" s="13">
        <v>34755.160000000003</v>
      </c>
      <c r="G5" s="13">
        <v>4619.1000000000004</v>
      </c>
      <c r="H5" s="13">
        <v>826.5</v>
      </c>
      <c r="I5" s="14">
        <v>0</v>
      </c>
      <c r="J5" s="15">
        <v>34217.51</v>
      </c>
      <c r="K5" s="16">
        <f t="shared" ref="K5:K15" si="0">SUM(B5:J5)</f>
        <v>539504.19999999995</v>
      </c>
    </row>
    <row r="6" spans="1:11" x14ac:dyDescent="0.25">
      <c r="A6" s="12" t="s">
        <v>17</v>
      </c>
      <c r="B6" s="17">
        <v>5463.35</v>
      </c>
      <c r="C6" s="17">
        <f>283271.46</f>
        <v>283271.46000000002</v>
      </c>
      <c r="D6" s="17">
        <v>947330.33</v>
      </c>
      <c r="E6" s="17">
        <v>288038.71999999997</v>
      </c>
      <c r="F6" s="17">
        <f>98857.3</f>
        <v>98857.3</v>
      </c>
      <c r="G6" s="17">
        <v>12039.33</v>
      </c>
      <c r="H6" s="17">
        <v>1284</v>
      </c>
      <c r="I6" s="18">
        <v>0</v>
      </c>
      <c r="J6" s="15">
        <v>267518.36</v>
      </c>
      <c r="K6" s="16">
        <f t="shared" si="0"/>
        <v>1903802.85</v>
      </c>
    </row>
    <row r="7" spans="1:11" x14ac:dyDescent="0.25">
      <c r="A7" s="12" t="s">
        <v>18</v>
      </c>
      <c r="B7" s="17">
        <v>8132.56</v>
      </c>
      <c r="C7" s="17">
        <v>1232115.21</v>
      </c>
      <c r="D7" s="17">
        <v>445698</v>
      </c>
      <c r="E7" s="17">
        <v>175286.86</v>
      </c>
      <c r="F7" s="17">
        <v>65006.01</v>
      </c>
      <c r="G7" s="17">
        <v>7471.73</v>
      </c>
      <c r="H7" s="17">
        <v>930.96</v>
      </c>
      <c r="I7" s="18">
        <v>50</v>
      </c>
      <c r="J7" s="15">
        <v>75406.41</v>
      </c>
      <c r="K7" s="16">
        <f t="shared" si="0"/>
        <v>2010097.7399999998</v>
      </c>
    </row>
    <row r="8" spans="1:11" x14ac:dyDescent="0.25">
      <c r="A8" s="12" t="s">
        <v>19</v>
      </c>
      <c r="B8" s="17"/>
      <c r="C8" s="17"/>
      <c r="D8" s="17"/>
      <c r="E8" s="17"/>
      <c r="F8" s="17"/>
      <c r="G8" s="17"/>
      <c r="H8" s="17"/>
      <c r="I8" s="17"/>
      <c r="J8" s="15"/>
      <c r="K8" s="16">
        <f t="shared" si="0"/>
        <v>0</v>
      </c>
    </row>
    <row r="9" spans="1:11" x14ac:dyDescent="0.25">
      <c r="A9" s="12" t="s">
        <v>20</v>
      </c>
      <c r="B9" s="17"/>
      <c r="C9" s="17"/>
      <c r="D9" s="17"/>
      <c r="E9" s="17"/>
      <c r="F9" s="17"/>
      <c r="G9" s="17"/>
      <c r="H9" s="17"/>
      <c r="I9" s="17"/>
      <c r="J9" s="15"/>
      <c r="K9" s="19">
        <f t="shared" si="0"/>
        <v>0</v>
      </c>
    </row>
    <row r="10" spans="1:11" x14ac:dyDescent="0.25">
      <c r="A10" s="12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19">
        <f t="shared" si="0"/>
        <v>0</v>
      </c>
    </row>
    <row r="11" spans="1:11" x14ac:dyDescent="0.25">
      <c r="A11" s="12" t="s">
        <v>22</v>
      </c>
      <c r="B11" s="20"/>
      <c r="C11" s="17"/>
      <c r="D11" s="20"/>
      <c r="E11" s="20"/>
      <c r="F11" s="20"/>
      <c r="G11" s="20"/>
      <c r="H11" s="20"/>
      <c r="I11" s="20"/>
      <c r="J11" s="20"/>
      <c r="K11" s="19">
        <f t="shared" si="0"/>
        <v>0</v>
      </c>
    </row>
    <row r="12" spans="1:11" x14ac:dyDescent="0.25">
      <c r="A12" s="12" t="s">
        <v>23</v>
      </c>
      <c r="B12" s="17"/>
      <c r="C12" s="17"/>
      <c r="D12" s="17"/>
      <c r="E12" s="17"/>
      <c r="F12" s="17"/>
      <c r="G12" s="17"/>
      <c r="H12" s="17"/>
      <c r="I12" s="20"/>
      <c r="J12" s="17"/>
      <c r="K12" s="19">
        <f t="shared" si="0"/>
        <v>0</v>
      </c>
    </row>
    <row r="13" spans="1:11" x14ac:dyDescent="0.25">
      <c r="A13" s="12" t="s">
        <v>24</v>
      </c>
      <c r="B13" s="17"/>
      <c r="C13" s="17"/>
      <c r="D13" s="17"/>
      <c r="E13" s="17"/>
      <c r="F13" s="21"/>
      <c r="G13" s="17"/>
      <c r="H13" s="17"/>
      <c r="I13" s="20"/>
      <c r="J13" s="17"/>
      <c r="K13" s="19">
        <f t="shared" si="0"/>
        <v>0</v>
      </c>
    </row>
    <row r="14" spans="1:11" x14ac:dyDescent="0.25">
      <c r="A14" s="12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9">
        <f t="shared" si="0"/>
        <v>0</v>
      </c>
    </row>
    <row r="15" spans="1:11" s="22" customFormat="1" x14ac:dyDescent="0.25">
      <c r="A15" s="12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19">
        <f t="shared" si="0"/>
        <v>0</v>
      </c>
    </row>
    <row r="16" spans="1:11" x14ac:dyDescent="0.25">
      <c r="A16" s="12" t="s">
        <v>27</v>
      </c>
      <c r="B16" s="20"/>
      <c r="C16" s="20"/>
      <c r="D16" s="20"/>
      <c r="E16" s="20"/>
      <c r="F16" s="20"/>
      <c r="G16" s="20"/>
      <c r="H16" s="20"/>
      <c r="I16" s="20"/>
      <c r="J16" s="23"/>
      <c r="K16" s="19">
        <f>SUM(B16:J16)</f>
        <v>0</v>
      </c>
    </row>
    <row r="17" spans="1:12" x14ac:dyDescent="0.25">
      <c r="A17" s="24" t="s">
        <v>28</v>
      </c>
      <c r="B17" s="25">
        <f t="shared" ref="B17:G17" si="1">SUM(B5:B16)</f>
        <v>19354.280000000002</v>
      </c>
      <c r="C17" s="25">
        <f t="shared" si="1"/>
        <v>1678974.78</v>
      </c>
      <c r="D17" s="25">
        <f t="shared" si="1"/>
        <v>1601485.31</v>
      </c>
      <c r="E17" s="25">
        <f t="shared" si="1"/>
        <v>550608.04999999993</v>
      </c>
      <c r="F17" s="25">
        <f t="shared" si="1"/>
        <v>198618.47000000003</v>
      </c>
      <c r="G17" s="25">
        <f t="shared" si="1"/>
        <v>24130.16</v>
      </c>
      <c r="H17" s="25">
        <f>SUM(H5:H16)</f>
        <v>3041.46</v>
      </c>
      <c r="I17" s="25">
        <f>SUM(I5:I16)</f>
        <v>50</v>
      </c>
      <c r="J17" s="26">
        <f>SUM(J5:J16)</f>
        <v>377142.28</v>
      </c>
      <c r="K17" s="27">
        <f>SUM(K5:K16)</f>
        <v>4453404.7899999991</v>
      </c>
    </row>
    <row r="18" spans="1:12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2" x14ac:dyDescent="0.25">
      <c r="A19" s="28"/>
      <c r="B19" s="29"/>
      <c r="C19" s="29"/>
      <c r="D19" s="29"/>
      <c r="E19" s="29"/>
      <c r="F19" s="31"/>
      <c r="G19" s="31"/>
      <c r="H19" s="31"/>
      <c r="I19" s="29"/>
      <c r="J19" s="29"/>
      <c r="K19" s="32"/>
    </row>
    <row r="20" spans="1:12" x14ac:dyDescent="0.25">
      <c r="A20" s="1" t="s">
        <v>29</v>
      </c>
      <c r="B20" s="33"/>
      <c r="C20" s="33"/>
      <c r="D20" s="33"/>
      <c r="E20" s="2"/>
      <c r="F20" s="6"/>
      <c r="G20" s="34"/>
      <c r="I20" s="8" t="s">
        <v>4</v>
      </c>
      <c r="J20" s="34"/>
      <c r="K20" s="30"/>
    </row>
    <row r="21" spans="1:12" x14ac:dyDescent="0.25">
      <c r="A21" s="9" t="s">
        <v>5</v>
      </c>
      <c r="B21" s="10" t="s">
        <v>30</v>
      </c>
      <c r="C21" s="10" t="s">
        <v>31</v>
      </c>
      <c r="D21" s="10" t="s">
        <v>32</v>
      </c>
      <c r="E21" s="35" t="s">
        <v>33</v>
      </c>
      <c r="F21" s="35" t="s">
        <v>34</v>
      </c>
      <c r="G21" s="10" t="s">
        <v>35</v>
      </c>
      <c r="H21" s="36" t="s">
        <v>36</v>
      </c>
      <c r="I21" s="37" t="s">
        <v>15</v>
      </c>
      <c r="J21" s="38"/>
      <c r="K21" s="39"/>
    </row>
    <row r="22" spans="1:12" x14ac:dyDescent="0.25">
      <c r="A22" s="12" t="s">
        <v>16</v>
      </c>
      <c r="B22" s="40">
        <f>162796.08+29221.33</f>
        <v>192017.40999999997</v>
      </c>
      <c r="C22" s="40">
        <v>40864.339999999997</v>
      </c>
      <c r="D22" s="40">
        <f>1040.32+216086.91+4996.18</f>
        <v>222123.41</v>
      </c>
      <c r="E22" s="41">
        <v>56048.11</v>
      </c>
      <c r="F22" s="41">
        <v>4617.28</v>
      </c>
      <c r="G22" s="41">
        <v>23833.65</v>
      </c>
      <c r="H22" s="42">
        <v>0</v>
      </c>
      <c r="I22" s="43">
        <f t="shared" ref="I22:I29" si="2">SUM(B22:H22)</f>
        <v>539504.19999999995</v>
      </c>
      <c r="J22" s="44"/>
      <c r="K22" s="32"/>
    </row>
    <row r="23" spans="1:12" x14ac:dyDescent="0.25">
      <c r="A23" s="12" t="s">
        <v>17</v>
      </c>
      <c r="B23" s="45">
        <f>256535.43+1328665.2</f>
        <v>1585200.63</v>
      </c>
      <c r="C23" s="45">
        <v>40010.49</v>
      </c>
      <c r="D23" s="45">
        <f>3467.93+184140.76+10750.93</f>
        <v>198359.62</v>
      </c>
      <c r="E23" s="46">
        <v>58755.46</v>
      </c>
      <c r="F23" s="45">
        <v>4956.46</v>
      </c>
      <c r="G23" s="47">
        <v>16288.19</v>
      </c>
      <c r="H23" s="48">
        <v>232</v>
      </c>
      <c r="I23" s="43">
        <f t="shared" si="2"/>
        <v>1903802.8499999996</v>
      </c>
      <c r="J23" s="44"/>
      <c r="K23" s="32"/>
    </row>
    <row r="24" spans="1:12" x14ac:dyDescent="0.25">
      <c r="A24" s="12" t="s">
        <v>18</v>
      </c>
      <c r="B24" s="49">
        <f>603342.13+66331.05</f>
        <v>669673.18000000005</v>
      </c>
      <c r="C24" s="49">
        <v>1073472.82</v>
      </c>
      <c r="D24" s="49">
        <f>1840.56+8836.11+180205.19</f>
        <v>190881.86000000002</v>
      </c>
      <c r="E24" s="50">
        <v>65503.9</v>
      </c>
      <c r="F24" s="51">
        <v>3540.12</v>
      </c>
      <c r="G24" s="51">
        <v>6786.61</v>
      </c>
      <c r="H24" s="48">
        <v>239.25</v>
      </c>
      <c r="I24" s="43">
        <f>SUM(B24:H24)</f>
        <v>2010097.7400000002</v>
      </c>
      <c r="J24" s="44"/>
      <c r="K24" s="32"/>
      <c r="L24" s="52"/>
    </row>
    <row r="25" spans="1:12" x14ac:dyDescent="0.25">
      <c r="A25" s="12" t="s">
        <v>19</v>
      </c>
      <c r="B25" s="53"/>
      <c r="C25" s="53"/>
      <c r="D25" s="53"/>
      <c r="E25" s="54"/>
      <c r="F25" s="55"/>
      <c r="G25" s="55"/>
      <c r="H25" s="48"/>
      <c r="I25" s="43">
        <f t="shared" si="2"/>
        <v>0</v>
      </c>
      <c r="J25" s="44"/>
      <c r="K25" s="32"/>
    </row>
    <row r="26" spans="1:12" x14ac:dyDescent="0.25">
      <c r="A26" s="12" t="s">
        <v>20</v>
      </c>
      <c r="B26" s="53"/>
      <c r="C26" s="45"/>
      <c r="D26" s="45"/>
      <c r="E26" s="45"/>
      <c r="F26" s="55"/>
      <c r="G26" s="55"/>
      <c r="H26" s="56"/>
      <c r="I26" s="43">
        <f t="shared" si="2"/>
        <v>0</v>
      </c>
      <c r="J26" s="44"/>
      <c r="K26" s="32"/>
      <c r="L26" s="57"/>
    </row>
    <row r="27" spans="1:12" x14ac:dyDescent="0.25">
      <c r="A27" s="12" t="s">
        <v>21</v>
      </c>
      <c r="B27" s="58"/>
      <c r="C27" s="58"/>
      <c r="D27" s="58"/>
      <c r="E27" s="58"/>
      <c r="F27" s="58"/>
      <c r="G27" s="58"/>
      <c r="H27" s="59"/>
      <c r="I27" s="43">
        <f t="shared" si="2"/>
        <v>0</v>
      </c>
      <c r="J27" s="44"/>
      <c r="K27" s="32"/>
    </row>
    <row r="28" spans="1:12" x14ac:dyDescent="0.25">
      <c r="A28" s="12" t="s">
        <v>22</v>
      </c>
      <c r="B28" s="30"/>
      <c r="C28" s="30"/>
      <c r="D28" s="30"/>
      <c r="E28" s="60"/>
      <c r="F28" s="30"/>
      <c r="G28" s="30"/>
      <c r="H28" s="48"/>
      <c r="I28" s="43">
        <f t="shared" si="2"/>
        <v>0</v>
      </c>
      <c r="J28" s="44"/>
      <c r="K28" s="32"/>
    </row>
    <row r="29" spans="1:12" x14ac:dyDescent="0.25">
      <c r="A29" s="12" t="s">
        <v>23</v>
      </c>
      <c r="B29" s="45"/>
      <c r="C29" s="45"/>
      <c r="D29" s="45"/>
      <c r="E29" s="46"/>
      <c r="F29" s="45"/>
      <c r="G29" s="45"/>
      <c r="H29" s="48"/>
      <c r="I29" s="43">
        <f t="shared" si="2"/>
        <v>0</v>
      </c>
      <c r="J29" s="44"/>
      <c r="K29" s="32"/>
    </row>
    <row r="30" spans="1:12" x14ac:dyDescent="0.25">
      <c r="A30" s="12" t="s">
        <v>24</v>
      </c>
      <c r="B30" s="30"/>
      <c r="C30" s="30"/>
      <c r="D30" s="30"/>
      <c r="E30" s="60"/>
      <c r="F30" s="30"/>
      <c r="G30" s="30"/>
      <c r="H30" s="48"/>
      <c r="I30" s="43">
        <f>SUM(B30:H30)</f>
        <v>0</v>
      </c>
      <c r="J30" s="44"/>
      <c r="K30" s="32"/>
    </row>
    <row r="31" spans="1:12" x14ac:dyDescent="0.25">
      <c r="A31" s="12" t="s">
        <v>25</v>
      </c>
      <c r="B31" s="45"/>
      <c r="C31" s="45"/>
      <c r="D31" s="45"/>
      <c r="E31" s="46"/>
      <c r="F31" s="45"/>
      <c r="G31" s="45"/>
      <c r="H31" s="48"/>
      <c r="I31" s="43">
        <f>SUM(B31:H31)</f>
        <v>0</v>
      </c>
      <c r="J31" s="44"/>
      <c r="K31" s="32"/>
    </row>
    <row r="32" spans="1:12" s="22" customFormat="1" x14ac:dyDescent="0.25">
      <c r="A32" s="12" t="s">
        <v>26</v>
      </c>
      <c r="B32" s="30"/>
      <c r="C32" s="30"/>
      <c r="D32" s="30"/>
      <c r="E32" s="30"/>
      <c r="F32" s="60"/>
      <c r="G32" s="60"/>
      <c r="H32" s="48"/>
      <c r="I32" s="43">
        <f>SUM(C32:H32)</f>
        <v>0</v>
      </c>
      <c r="J32" s="44"/>
      <c r="K32" s="32"/>
    </row>
    <row r="33" spans="1:11" x14ac:dyDescent="0.25">
      <c r="A33" s="12" t="s">
        <v>27</v>
      </c>
      <c r="B33" s="30"/>
      <c r="C33" s="30"/>
      <c r="D33" s="30"/>
      <c r="E33" s="30"/>
      <c r="F33" s="30"/>
      <c r="G33" s="60"/>
      <c r="H33" s="48"/>
      <c r="I33" s="61">
        <f>SUM(B33:H33)</f>
        <v>0</v>
      </c>
      <c r="J33" s="44"/>
      <c r="K33" s="32"/>
    </row>
    <row r="34" spans="1:11" x14ac:dyDescent="0.25">
      <c r="A34" s="24" t="s">
        <v>28</v>
      </c>
      <c r="B34" s="62">
        <f t="shared" ref="B34:I34" si="3">SUM(B22:B33)</f>
        <v>2446891.2199999997</v>
      </c>
      <c r="C34" s="62">
        <f t="shared" si="3"/>
        <v>1154347.6500000001</v>
      </c>
      <c r="D34" s="62">
        <f t="shared" si="3"/>
        <v>611364.89</v>
      </c>
      <c r="E34" s="63">
        <f t="shared" si="3"/>
        <v>180307.47</v>
      </c>
      <c r="F34" s="64">
        <f t="shared" si="3"/>
        <v>13113.86</v>
      </c>
      <c r="G34" s="65">
        <f t="shared" si="3"/>
        <v>46908.450000000004</v>
      </c>
      <c r="H34" s="66">
        <f t="shared" si="3"/>
        <v>471.25</v>
      </c>
      <c r="I34" s="67">
        <f t="shared" si="3"/>
        <v>4453404.79</v>
      </c>
      <c r="J34" s="39"/>
      <c r="K34" s="32"/>
    </row>
    <row r="42" spans="1:11" x14ac:dyDescent="0.25">
      <c r="I42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Ferstl, April - DCF</dc:creator>
  <cp:lastModifiedBy>Lewis, Emma - DCF</cp:lastModifiedBy>
  <dcterms:created xsi:type="dcterms:W3CDTF">2024-04-19T16:45:35Z</dcterms:created>
  <dcterms:modified xsi:type="dcterms:W3CDTF">2024-05-16T19:06:34Z</dcterms:modified>
</cp:coreProperties>
</file>